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ial\Budget\2023-2024 Budget\"/>
    </mc:Choice>
  </mc:AlternateContent>
  <bookViews>
    <workbookView xWindow="0" yWindow="0" windowWidth="28800" windowHeight="12435"/>
  </bookViews>
  <sheets>
    <sheet name="2023-2024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E56" i="1"/>
  <c r="D54" i="1"/>
  <c r="D53" i="1"/>
  <c r="D52" i="1"/>
  <c r="D51" i="1"/>
  <c r="D50" i="1"/>
  <c r="D49" i="1"/>
  <c r="D48" i="1"/>
  <c r="D47" i="1"/>
  <c r="D56" i="1" s="1"/>
  <c r="D58" i="1" s="1"/>
  <c r="D66" i="1" s="1"/>
  <c r="E44" i="1"/>
  <c r="D40" i="1"/>
  <c r="D44" i="1" s="1"/>
  <c r="E37" i="1"/>
  <c r="D34" i="1"/>
  <c r="D33" i="1"/>
  <c r="D32" i="1"/>
  <c r="D30" i="1"/>
  <c r="D37" i="1" s="1"/>
  <c r="E27" i="1"/>
  <c r="D27" i="1"/>
  <c r="D25" i="1"/>
  <c r="E22" i="1"/>
  <c r="D21" i="1"/>
  <c r="D20" i="1"/>
  <c r="D19" i="1"/>
  <c r="D22" i="1" s="1"/>
  <c r="E16" i="1"/>
  <c r="D16" i="1"/>
  <c r="E8" i="1"/>
  <c r="D7" i="1"/>
  <c r="D6" i="1"/>
  <c r="D5" i="1"/>
  <c r="D8" i="1" s="1"/>
  <c r="D68" i="1" s="1"/>
  <c r="E58" i="1" l="1"/>
  <c r="E66" i="1" s="1"/>
  <c r="E68" i="1" s="1"/>
</calcChain>
</file>

<file path=xl/sharedStrings.xml><?xml version="1.0" encoding="utf-8"?>
<sst xmlns="http://schemas.openxmlformats.org/spreadsheetml/2006/main" count="95" uniqueCount="87">
  <si>
    <t>Fayette County Groundwater Conservation District</t>
  </si>
  <si>
    <t>Approved FY 2023-2024 Budget</t>
  </si>
  <si>
    <t>Line #</t>
  </si>
  <si>
    <t>Category</t>
  </si>
  <si>
    <t>Approved 2016-2017 Budget</t>
  </si>
  <si>
    <t>Income</t>
  </si>
  <si>
    <t>I003</t>
  </si>
  <si>
    <t>Taxes</t>
  </si>
  <si>
    <t>I004</t>
  </si>
  <si>
    <t>Fees</t>
  </si>
  <si>
    <t>I005</t>
  </si>
  <si>
    <t>Interest</t>
  </si>
  <si>
    <t>Total</t>
  </si>
  <si>
    <t>Payroll</t>
  </si>
  <si>
    <t>L003</t>
  </si>
  <si>
    <t>FICA/Unemployment/etc.</t>
  </si>
  <si>
    <t>L012</t>
  </si>
  <si>
    <t>Health Insurance</t>
  </si>
  <si>
    <t>L019</t>
  </si>
  <si>
    <t>Director's Compensation</t>
  </si>
  <si>
    <t>L035</t>
  </si>
  <si>
    <t>Employee Savings Plan</t>
  </si>
  <si>
    <t>Utilities</t>
  </si>
  <si>
    <t>L004</t>
  </si>
  <si>
    <t>Telephone</t>
  </si>
  <si>
    <t>L005</t>
  </si>
  <si>
    <t>Internet</t>
  </si>
  <si>
    <t>L006</t>
  </si>
  <si>
    <t>Office Rent</t>
  </si>
  <si>
    <t>Insurance</t>
  </si>
  <si>
    <t>L010</t>
  </si>
  <si>
    <t>Liability Insurance</t>
  </si>
  <si>
    <t>L011</t>
  </si>
  <si>
    <t>Workers Compensation</t>
  </si>
  <si>
    <t>Professional Fees</t>
  </si>
  <si>
    <t>L013</t>
  </si>
  <si>
    <t>Attorney</t>
  </si>
  <si>
    <t>L014</t>
  </si>
  <si>
    <t>Election</t>
  </si>
  <si>
    <t>L015</t>
  </si>
  <si>
    <t>CPA</t>
  </si>
  <si>
    <t>L016</t>
  </si>
  <si>
    <t>Appraisal District</t>
  </si>
  <si>
    <t>L025</t>
  </si>
  <si>
    <t>Hydrologist</t>
  </si>
  <si>
    <t>L036</t>
  </si>
  <si>
    <t>GMA-15</t>
  </si>
  <si>
    <t>Database Engineering</t>
  </si>
  <si>
    <t>Traveling &amp; Training Expenses</t>
  </si>
  <si>
    <t>L017</t>
  </si>
  <si>
    <t>Airfare &amp; Hotel</t>
  </si>
  <si>
    <t>L018</t>
  </si>
  <si>
    <t>Mileage/Vehicle Maintenance</t>
  </si>
  <si>
    <t>L020</t>
  </si>
  <si>
    <t>Meals</t>
  </si>
  <si>
    <t>L026</t>
  </si>
  <si>
    <t>Education/Training</t>
  </si>
  <si>
    <t>Other</t>
  </si>
  <si>
    <t>L007</t>
  </si>
  <si>
    <t>Office Supplies</t>
  </si>
  <si>
    <t>L008</t>
  </si>
  <si>
    <t>Postage/Box Rental</t>
  </si>
  <si>
    <t>L009</t>
  </si>
  <si>
    <t>Legal Notices/Publications</t>
  </si>
  <si>
    <t>L022</t>
  </si>
  <si>
    <t>Bank Service Charges</t>
  </si>
  <si>
    <t>L033</t>
  </si>
  <si>
    <t>Contingency/Miscellaneous</t>
  </si>
  <si>
    <t>L030</t>
  </si>
  <si>
    <t>Printing &amp; Reproductions</t>
  </si>
  <si>
    <t>L031</t>
  </si>
  <si>
    <t>Service &amp; Maintenance Contracts</t>
  </si>
  <si>
    <t>L032</t>
  </si>
  <si>
    <t>Well Closures</t>
  </si>
  <si>
    <t>L034</t>
  </si>
  <si>
    <t>Water Testing</t>
  </si>
  <si>
    <t>Total Operating Expenses</t>
  </si>
  <si>
    <t>Capitol Outlay</t>
  </si>
  <si>
    <t>C008</t>
  </si>
  <si>
    <t>DBSA Projects</t>
  </si>
  <si>
    <t>Database</t>
  </si>
  <si>
    <t>Total Capital Outlay</t>
  </si>
  <si>
    <t>Total Budget Expenses</t>
  </si>
  <si>
    <t>Transfer to Reserve R003</t>
  </si>
  <si>
    <t>Deficit/Surplus</t>
  </si>
  <si>
    <t>Office staff</t>
  </si>
  <si>
    <t>L001/L002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</si>
</sst>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4" fillId="2" borderId="0" xfId="0" applyFont="1" applyFill="1"/>
    <xf numFmtId="0" fontId="0" fillId="0" borderId="0" xfId="0" applyFill="1"/>
    <xf numFmtId="43" fontId="0" fillId="0" borderId="0" xfId="1" applyNumberFormat="1" applyFont="1"/>
    <xf numFmtId="9" fontId="0" fillId="0" borderId="0" xfId="2" applyFont="1"/>
    <xf numFmtId="44" fontId="6" fillId="0" borderId="0" xfId="1" applyFont="1"/>
    <xf numFmtId="44" fontId="0" fillId="0" borderId="0" xfId="1" applyFont="1" applyFill="1"/>
    <xf numFmtId="44" fontId="0" fillId="0" borderId="0" xfId="1" applyFont="1"/>
    <xf numFmtId="0" fontId="0" fillId="3" borderId="0" xfId="0" applyFill="1"/>
    <xf numFmtId="0" fontId="4" fillId="3" borderId="0" xfId="0" applyFont="1" applyFill="1"/>
    <xf numFmtId="43" fontId="4" fillId="3" borderId="0" xfId="1" applyNumberFormat="1" applyFont="1" applyFill="1"/>
    <xf numFmtId="44" fontId="0" fillId="3" borderId="0" xfId="1" applyFont="1" applyFill="1"/>
    <xf numFmtId="43" fontId="0" fillId="2" borderId="0" xfId="1" applyNumberFormat="1" applyFont="1" applyFill="1"/>
    <xf numFmtId="44" fontId="0" fillId="2" borderId="0" xfId="1" applyFont="1" applyFill="1"/>
    <xf numFmtId="43" fontId="7" fillId="4" borderId="0" xfId="1" applyNumberFormat="1" applyFont="1" applyFill="1"/>
    <xf numFmtId="0" fontId="7" fillId="0" borderId="0" xfId="0" applyFont="1" applyFill="1"/>
    <xf numFmtId="44" fontId="8" fillId="0" borderId="0" xfId="1" applyFont="1"/>
    <xf numFmtId="44" fontId="8" fillId="0" borderId="0" xfId="1" applyFont="1" applyFill="1"/>
    <xf numFmtId="0" fontId="0" fillId="4" borderId="0" xfId="0" applyFill="1"/>
    <xf numFmtId="43" fontId="0" fillId="4" borderId="0" xfId="1" applyNumberFormat="1" applyFont="1" applyFill="1"/>
    <xf numFmtId="43" fontId="0" fillId="5" borderId="0" xfId="1" applyNumberFormat="1" applyFont="1" applyFill="1"/>
    <xf numFmtId="44" fontId="1" fillId="0" borderId="0" xfId="1" applyFont="1" applyFill="1"/>
    <xf numFmtId="0" fontId="4" fillId="6" borderId="0" xfId="0" applyFont="1" applyFill="1"/>
    <xf numFmtId="43" fontId="4" fillId="6" borderId="0" xfId="1" applyNumberFormat="1" applyFont="1" applyFill="1"/>
    <xf numFmtId="44" fontId="0" fillId="6" borderId="0" xfId="1" applyFont="1" applyFill="1"/>
    <xf numFmtId="43" fontId="0" fillId="0" borderId="0" xfId="1" applyNumberFormat="1" applyFont="1" applyFill="1"/>
    <xf numFmtId="9" fontId="0" fillId="0" borderId="0" xfId="2" applyFont="1" applyFill="1"/>
    <xf numFmtId="43" fontId="0" fillId="3" borderId="0" xfId="1" applyNumberFormat="1" applyFont="1" applyFill="1"/>
    <xf numFmtId="43" fontId="4" fillId="2" borderId="0" xfId="1" applyNumberFormat="1" applyFont="1" applyFill="1"/>
    <xf numFmtId="0" fontId="4" fillId="0" borderId="0" xfId="0" applyFont="1" applyFill="1"/>
    <xf numFmtId="43" fontId="4" fillId="0" borderId="0" xfId="1" applyNumberFormat="1" applyFont="1" applyFill="1"/>
    <xf numFmtId="164" fontId="4" fillId="3" borderId="0" xfId="0" applyNumberFormat="1" applyFont="1" applyFill="1"/>
    <xf numFmtId="0" fontId="4" fillId="0" borderId="0" xfId="0" applyFont="1"/>
    <xf numFmtId="4" fontId="4" fillId="2" borderId="0" xfId="0" applyNumberFormat="1" applyFont="1" applyFill="1"/>
    <xf numFmtId="4" fontId="4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Normal="100" workbookViewId="0">
      <selection activeCell="E55" sqref="E55"/>
    </sheetView>
  </sheetViews>
  <sheetFormatPr defaultRowHeight="15" x14ac:dyDescent="0.25"/>
  <cols>
    <col min="2" max="2" width="28.5703125" customWidth="1"/>
    <col min="3" max="3" width="19.5703125" customWidth="1"/>
    <col min="4" max="4" width="14.42578125" hidden="1" customWidth="1"/>
    <col min="5" max="5" width="21.5703125" customWidth="1"/>
    <col min="253" max="253" width="28.5703125" customWidth="1"/>
    <col min="254" max="255" width="19.5703125" customWidth="1"/>
    <col min="256" max="256" width="0" hidden="1" customWidth="1"/>
    <col min="257" max="257" width="17.7109375" bestFit="1" customWidth="1"/>
    <col min="258" max="258" width="11.28515625" customWidth="1"/>
    <col min="259" max="259" width="11.28515625" bestFit="1" customWidth="1"/>
    <col min="509" max="509" width="28.5703125" customWidth="1"/>
    <col min="510" max="511" width="19.5703125" customWidth="1"/>
    <col min="512" max="512" width="0" hidden="1" customWidth="1"/>
    <col min="513" max="513" width="17.7109375" bestFit="1" customWidth="1"/>
    <col min="514" max="514" width="11.28515625" customWidth="1"/>
    <col min="515" max="515" width="11.28515625" bestFit="1" customWidth="1"/>
    <col min="765" max="765" width="28.5703125" customWidth="1"/>
    <col min="766" max="767" width="19.5703125" customWidth="1"/>
    <col min="768" max="768" width="0" hidden="1" customWidth="1"/>
    <col min="769" max="769" width="17.7109375" bestFit="1" customWidth="1"/>
    <col min="770" max="770" width="11.28515625" customWidth="1"/>
    <col min="771" max="771" width="11.28515625" bestFit="1" customWidth="1"/>
    <col min="1021" max="1021" width="28.5703125" customWidth="1"/>
    <col min="1022" max="1023" width="19.5703125" customWidth="1"/>
    <col min="1024" max="1024" width="0" hidden="1" customWidth="1"/>
    <col min="1025" max="1025" width="17.7109375" bestFit="1" customWidth="1"/>
    <col min="1026" max="1026" width="11.28515625" customWidth="1"/>
    <col min="1027" max="1027" width="11.28515625" bestFit="1" customWidth="1"/>
    <col min="1277" max="1277" width="28.5703125" customWidth="1"/>
    <col min="1278" max="1279" width="19.5703125" customWidth="1"/>
    <col min="1280" max="1280" width="0" hidden="1" customWidth="1"/>
    <col min="1281" max="1281" width="17.7109375" bestFit="1" customWidth="1"/>
    <col min="1282" max="1282" width="11.28515625" customWidth="1"/>
    <col min="1283" max="1283" width="11.28515625" bestFit="1" customWidth="1"/>
    <col min="1533" max="1533" width="28.5703125" customWidth="1"/>
    <col min="1534" max="1535" width="19.5703125" customWidth="1"/>
    <col min="1536" max="1536" width="0" hidden="1" customWidth="1"/>
    <col min="1537" max="1537" width="17.7109375" bestFit="1" customWidth="1"/>
    <col min="1538" max="1538" width="11.28515625" customWidth="1"/>
    <col min="1539" max="1539" width="11.28515625" bestFit="1" customWidth="1"/>
    <col min="1789" max="1789" width="28.5703125" customWidth="1"/>
    <col min="1790" max="1791" width="19.5703125" customWidth="1"/>
    <col min="1792" max="1792" width="0" hidden="1" customWidth="1"/>
    <col min="1793" max="1793" width="17.7109375" bestFit="1" customWidth="1"/>
    <col min="1794" max="1794" width="11.28515625" customWidth="1"/>
    <col min="1795" max="1795" width="11.28515625" bestFit="1" customWidth="1"/>
    <col min="2045" max="2045" width="28.5703125" customWidth="1"/>
    <col min="2046" max="2047" width="19.5703125" customWidth="1"/>
    <col min="2048" max="2048" width="0" hidden="1" customWidth="1"/>
    <col min="2049" max="2049" width="17.7109375" bestFit="1" customWidth="1"/>
    <col min="2050" max="2050" width="11.28515625" customWidth="1"/>
    <col min="2051" max="2051" width="11.28515625" bestFit="1" customWidth="1"/>
    <col min="2301" max="2301" width="28.5703125" customWidth="1"/>
    <col min="2302" max="2303" width="19.5703125" customWidth="1"/>
    <col min="2304" max="2304" width="0" hidden="1" customWidth="1"/>
    <col min="2305" max="2305" width="17.7109375" bestFit="1" customWidth="1"/>
    <col min="2306" max="2306" width="11.28515625" customWidth="1"/>
    <col min="2307" max="2307" width="11.28515625" bestFit="1" customWidth="1"/>
    <col min="2557" max="2557" width="28.5703125" customWidth="1"/>
    <col min="2558" max="2559" width="19.5703125" customWidth="1"/>
    <col min="2560" max="2560" width="0" hidden="1" customWidth="1"/>
    <col min="2561" max="2561" width="17.7109375" bestFit="1" customWidth="1"/>
    <col min="2562" max="2562" width="11.28515625" customWidth="1"/>
    <col min="2563" max="2563" width="11.28515625" bestFit="1" customWidth="1"/>
    <col min="2813" max="2813" width="28.5703125" customWidth="1"/>
    <col min="2814" max="2815" width="19.5703125" customWidth="1"/>
    <col min="2816" max="2816" width="0" hidden="1" customWidth="1"/>
    <col min="2817" max="2817" width="17.7109375" bestFit="1" customWidth="1"/>
    <col min="2818" max="2818" width="11.28515625" customWidth="1"/>
    <col min="2819" max="2819" width="11.28515625" bestFit="1" customWidth="1"/>
    <col min="3069" max="3069" width="28.5703125" customWidth="1"/>
    <col min="3070" max="3071" width="19.5703125" customWidth="1"/>
    <col min="3072" max="3072" width="0" hidden="1" customWidth="1"/>
    <col min="3073" max="3073" width="17.7109375" bestFit="1" customWidth="1"/>
    <col min="3074" max="3074" width="11.28515625" customWidth="1"/>
    <col min="3075" max="3075" width="11.28515625" bestFit="1" customWidth="1"/>
    <col min="3325" max="3325" width="28.5703125" customWidth="1"/>
    <col min="3326" max="3327" width="19.5703125" customWidth="1"/>
    <col min="3328" max="3328" width="0" hidden="1" customWidth="1"/>
    <col min="3329" max="3329" width="17.7109375" bestFit="1" customWidth="1"/>
    <col min="3330" max="3330" width="11.28515625" customWidth="1"/>
    <col min="3331" max="3331" width="11.28515625" bestFit="1" customWidth="1"/>
    <col min="3581" max="3581" width="28.5703125" customWidth="1"/>
    <col min="3582" max="3583" width="19.5703125" customWidth="1"/>
    <col min="3584" max="3584" width="0" hidden="1" customWidth="1"/>
    <col min="3585" max="3585" width="17.7109375" bestFit="1" customWidth="1"/>
    <col min="3586" max="3586" width="11.28515625" customWidth="1"/>
    <col min="3587" max="3587" width="11.28515625" bestFit="1" customWidth="1"/>
    <col min="3837" max="3837" width="28.5703125" customWidth="1"/>
    <col min="3838" max="3839" width="19.5703125" customWidth="1"/>
    <col min="3840" max="3840" width="0" hidden="1" customWidth="1"/>
    <col min="3841" max="3841" width="17.7109375" bestFit="1" customWidth="1"/>
    <col min="3842" max="3842" width="11.28515625" customWidth="1"/>
    <col min="3843" max="3843" width="11.28515625" bestFit="1" customWidth="1"/>
    <col min="4093" max="4093" width="28.5703125" customWidth="1"/>
    <col min="4094" max="4095" width="19.5703125" customWidth="1"/>
    <col min="4096" max="4096" width="0" hidden="1" customWidth="1"/>
    <col min="4097" max="4097" width="17.7109375" bestFit="1" customWidth="1"/>
    <col min="4098" max="4098" width="11.28515625" customWidth="1"/>
    <col min="4099" max="4099" width="11.28515625" bestFit="1" customWidth="1"/>
    <col min="4349" max="4349" width="28.5703125" customWidth="1"/>
    <col min="4350" max="4351" width="19.5703125" customWidth="1"/>
    <col min="4352" max="4352" width="0" hidden="1" customWidth="1"/>
    <col min="4353" max="4353" width="17.7109375" bestFit="1" customWidth="1"/>
    <col min="4354" max="4354" width="11.28515625" customWidth="1"/>
    <col min="4355" max="4355" width="11.28515625" bestFit="1" customWidth="1"/>
    <col min="4605" max="4605" width="28.5703125" customWidth="1"/>
    <col min="4606" max="4607" width="19.5703125" customWidth="1"/>
    <col min="4608" max="4608" width="0" hidden="1" customWidth="1"/>
    <col min="4609" max="4609" width="17.7109375" bestFit="1" customWidth="1"/>
    <col min="4610" max="4610" width="11.28515625" customWidth="1"/>
    <col min="4611" max="4611" width="11.28515625" bestFit="1" customWidth="1"/>
    <col min="4861" max="4861" width="28.5703125" customWidth="1"/>
    <col min="4862" max="4863" width="19.5703125" customWidth="1"/>
    <col min="4864" max="4864" width="0" hidden="1" customWidth="1"/>
    <col min="4865" max="4865" width="17.7109375" bestFit="1" customWidth="1"/>
    <col min="4866" max="4866" width="11.28515625" customWidth="1"/>
    <col min="4867" max="4867" width="11.28515625" bestFit="1" customWidth="1"/>
    <col min="5117" max="5117" width="28.5703125" customWidth="1"/>
    <col min="5118" max="5119" width="19.5703125" customWidth="1"/>
    <col min="5120" max="5120" width="0" hidden="1" customWidth="1"/>
    <col min="5121" max="5121" width="17.7109375" bestFit="1" customWidth="1"/>
    <col min="5122" max="5122" width="11.28515625" customWidth="1"/>
    <col min="5123" max="5123" width="11.28515625" bestFit="1" customWidth="1"/>
    <col min="5373" max="5373" width="28.5703125" customWidth="1"/>
    <col min="5374" max="5375" width="19.5703125" customWidth="1"/>
    <col min="5376" max="5376" width="0" hidden="1" customWidth="1"/>
    <col min="5377" max="5377" width="17.7109375" bestFit="1" customWidth="1"/>
    <col min="5378" max="5378" width="11.28515625" customWidth="1"/>
    <col min="5379" max="5379" width="11.28515625" bestFit="1" customWidth="1"/>
    <col min="5629" max="5629" width="28.5703125" customWidth="1"/>
    <col min="5630" max="5631" width="19.5703125" customWidth="1"/>
    <col min="5632" max="5632" width="0" hidden="1" customWidth="1"/>
    <col min="5633" max="5633" width="17.7109375" bestFit="1" customWidth="1"/>
    <col min="5634" max="5634" width="11.28515625" customWidth="1"/>
    <col min="5635" max="5635" width="11.28515625" bestFit="1" customWidth="1"/>
    <col min="5885" max="5885" width="28.5703125" customWidth="1"/>
    <col min="5886" max="5887" width="19.5703125" customWidth="1"/>
    <col min="5888" max="5888" width="0" hidden="1" customWidth="1"/>
    <col min="5889" max="5889" width="17.7109375" bestFit="1" customWidth="1"/>
    <col min="5890" max="5890" width="11.28515625" customWidth="1"/>
    <col min="5891" max="5891" width="11.28515625" bestFit="1" customWidth="1"/>
    <col min="6141" max="6141" width="28.5703125" customWidth="1"/>
    <col min="6142" max="6143" width="19.5703125" customWidth="1"/>
    <col min="6144" max="6144" width="0" hidden="1" customWidth="1"/>
    <col min="6145" max="6145" width="17.7109375" bestFit="1" customWidth="1"/>
    <col min="6146" max="6146" width="11.28515625" customWidth="1"/>
    <col min="6147" max="6147" width="11.28515625" bestFit="1" customWidth="1"/>
    <col min="6397" max="6397" width="28.5703125" customWidth="1"/>
    <col min="6398" max="6399" width="19.5703125" customWidth="1"/>
    <col min="6400" max="6400" width="0" hidden="1" customWidth="1"/>
    <col min="6401" max="6401" width="17.7109375" bestFit="1" customWidth="1"/>
    <col min="6402" max="6402" width="11.28515625" customWidth="1"/>
    <col min="6403" max="6403" width="11.28515625" bestFit="1" customWidth="1"/>
    <col min="6653" max="6653" width="28.5703125" customWidth="1"/>
    <col min="6654" max="6655" width="19.5703125" customWidth="1"/>
    <col min="6656" max="6656" width="0" hidden="1" customWidth="1"/>
    <col min="6657" max="6657" width="17.7109375" bestFit="1" customWidth="1"/>
    <col min="6658" max="6658" width="11.28515625" customWidth="1"/>
    <col min="6659" max="6659" width="11.28515625" bestFit="1" customWidth="1"/>
    <col min="6909" max="6909" width="28.5703125" customWidth="1"/>
    <col min="6910" max="6911" width="19.5703125" customWidth="1"/>
    <col min="6912" max="6912" width="0" hidden="1" customWidth="1"/>
    <col min="6913" max="6913" width="17.7109375" bestFit="1" customWidth="1"/>
    <col min="6914" max="6914" width="11.28515625" customWidth="1"/>
    <col min="6915" max="6915" width="11.28515625" bestFit="1" customWidth="1"/>
    <col min="7165" max="7165" width="28.5703125" customWidth="1"/>
    <col min="7166" max="7167" width="19.5703125" customWidth="1"/>
    <col min="7168" max="7168" width="0" hidden="1" customWidth="1"/>
    <col min="7169" max="7169" width="17.7109375" bestFit="1" customWidth="1"/>
    <col min="7170" max="7170" width="11.28515625" customWidth="1"/>
    <col min="7171" max="7171" width="11.28515625" bestFit="1" customWidth="1"/>
    <col min="7421" max="7421" width="28.5703125" customWidth="1"/>
    <col min="7422" max="7423" width="19.5703125" customWidth="1"/>
    <col min="7424" max="7424" width="0" hidden="1" customWidth="1"/>
    <col min="7425" max="7425" width="17.7109375" bestFit="1" customWidth="1"/>
    <col min="7426" max="7426" width="11.28515625" customWidth="1"/>
    <col min="7427" max="7427" width="11.28515625" bestFit="1" customWidth="1"/>
    <col min="7677" max="7677" width="28.5703125" customWidth="1"/>
    <col min="7678" max="7679" width="19.5703125" customWidth="1"/>
    <col min="7680" max="7680" width="0" hidden="1" customWidth="1"/>
    <col min="7681" max="7681" width="17.7109375" bestFit="1" customWidth="1"/>
    <col min="7682" max="7682" width="11.28515625" customWidth="1"/>
    <col min="7683" max="7683" width="11.28515625" bestFit="1" customWidth="1"/>
    <col min="7933" max="7933" width="28.5703125" customWidth="1"/>
    <col min="7934" max="7935" width="19.5703125" customWidth="1"/>
    <col min="7936" max="7936" width="0" hidden="1" customWidth="1"/>
    <col min="7937" max="7937" width="17.7109375" bestFit="1" customWidth="1"/>
    <col min="7938" max="7938" width="11.28515625" customWidth="1"/>
    <col min="7939" max="7939" width="11.28515625" bestFit="1" customWidth="1"/>
    <col min="8189" max="8189" width="28.5703125" customWidth="1"/>
    <col min="8190" max="8191" width="19.5703125" customWidth="1"/>
    <col min="8192" max="8192" width="0" hidden="1" customWidth="1"/>
    <col min="8193" max="8193" width="17.7109375" bestFit="1" customWidth="1"/>
    <col min="8194" max="8194" width="11.28515625" customWidth="1"/>
    <col min="8195" max="8195" width="11.28515625" bestFit="1" customWidth="1"/>
    <col min="8445" max="8445" width="28.5703125" customWidth="1"/>
    <col min="8446" max="8447" width="19.5703125" customWidth="1"/>
    <col min="8448" max="8448" width="0" hidden="1" customWidth="1"/>
    <col min="8449" max="8449" width="17.7109375" bestFit="1" customWidth="1"/>
    <col min="8450" max="8450" width="11.28515625" customWidth="1"/>
    <col min="8451" max="8451" width="11.28515625" bestFit="1" customWidth="1"/>
    <col min="8701" max="8701" width="28.5703125" customWidth="1"/>
    <col min="8702" max="8703" width="19.5703125" customWidth="1"/>
    <col min="8704" max="8704" width="0" hidden="1" customWidth="1"/>
    <col min="8705" max="8705" width="17.7109375" bestFit="1" customWidth="1"/>
    <col min="8706" max="8706" width="11.28515625" customWidth="1"/>
    <col min="8707" max="8707" width="11.28515625" bestFit="1" customWidth="1"/>
    <col min="8957" max="8957" width="28.5703125" customWidth="1"/>
    <col min="8958" max="8959" width="19.5703125" customWidth="1"/>
    <col min="8960" max="8960" width="0" hidden="1" customWidth="1"/>
    <col min="8961" max="8961" width="17.7109375" bestFit="1" customWidth="1"/>
    <col min="8962" max="8962" width="11.28515625" customWidth="1"/>
    <col min="8963" max="8963" width="11.28515625" bestFit="1" customWidth="1"/>
    <col min="9213" max="9213" width="28.5703125" customWidth="1"/>
    <col min="9214" max="9215" width="19.5703125" customWidth="1"/>
    <col min="9216" max="9216" width="0" hidden="1" customWidth="1"/>
    <col min="9217" max="9217" width="17.7109375" bestFit="1" customWidth="1"/>
    <col min="9218" max="9218" width="11.28515625" customWidth="1"/>
    <col min="9219" max="9219" width="11.28515625" bestFit="1" customWidth="1"/>
    <col min="9469" max="9469" width="28.5703125" customWidth="1"/>
    <col min="9470" max="9471" width="19.5703125" customWidth="1"/>
    <col min="9472" max="9472" width="0" hidden="1" customWidth="1"/>
    <col min="9473" max="9473" width="17.7109375" bestFit="1" customWidth="1"/>
    <col min="9474" max="9474" width="11.28515625" customWidth="1"/>
    <col min="9475" max="9475" width="11.28515625" bestFit="1" customWidth="1"/>
    <col min="9725" max="9725" width="28.5703125" customWidth="1"/>
    <col min="9726" max="9727" width="19.5703125" customWidth="1"/>
    <col min="9728" max="9728" width="0" hidden="1" customWidth="1"/>
    <col min="9729" max="9729" width="17.7109375" bestFit="1" customWidth="1"/>
    <col min="9730" max="9730" width="11.28515625" customWidth="1"/>
    <col min="9731" max="9731" width="11.28515625" bestFit="1" customWidth="1"/>
    <col min="9981" max="9981" width="28.5703125" customWidth="1"/>
    <col min="9982" max="9983" width="19.5703125" customWidth="1"/>
    <col min="9984" max="9984" width="0" hidden="1" customWidth="1"/>
    <col min="9985" max="9985" width="17.7109375" bestFit="1" customWidth="1"/>
    <col min="9986" max="9986" width="11.28515625" customWidth="1"/>
    <col min="9987" max="9987" width="11.28515625" bestFit="1" customWidth="1"/>
    <col min="10237" max="10237" width="28.5703125" customWidth="1"/>
    <col min="10238" max="10239" width="19.5703125" customWidth="1"/>
    <col min="10240" max="10240" width="0" hidden="1" customWidth="1"/>
    <col min="10241" max="10241" width="17.7109375" bestFit="1" customWidth="1"/>
    <col min="10242" max="10242" width="11.28515625" customWidth="1"/>
    <col min="10243" max="10243" width="11.28515625" bestFit="1" customWidth="1"/>
    <col min="10493" max="10493" width="28.5703125" customWidth="1"/>
    <col min="10494" max="10495" width="19.5703125" customWidth="1"/>
    <col min="10496" max="10496" width="0" hidden="1" customWidth="1"/>
    <col min="10497" max="10497" width="17.7109375" bestFit="1" customWidth="1"/>
    <col min="10498" max="10498" width="11.28515625" customWidth="1"/>
    <col min="10499" max="10499" width="11.28515625" bestFit="1" customWidth="1"/>
    <col min="10749" max="10749" width="28.5703125" customWidth="1"/>
    <col min="10750" max="10751" width="19.5703125" customWidth="1"/>
    <col min="10752" max="10752" width="0" hidden="1" customWidth="1"/>
    <col min="10753" max="10753" width="17.7109375" bestFit="1" customWidth="1"/>
    <col min="10754" max="10754" width="11.28515625" customWidth="1"/>
    <col min="10755" max="10755" width="11.28515625" bestFit="1" customWidth="1"/>
    <col min="11005" max="11005" width="28.5703125" customWidth="1"/>
    <col min="11006" max="11007" width="19.5703125" customWidth="1"/>
    <col min="11008" max="11008" width="0" hidden="1" customWidth="1"/>
    <col min="11009" max="11009" width="17.7109375" bestFit="1" customWidth="1"/>
    <col min="11010" max="11010" width="11.28515625" customWidth="1"/>
    <col min="11011" max="11011" width="11.28515625" bestFit="1" customWidth="1"/>
    <col min="11261" max="11261" width="28.5703125" customWidth="1"/>
    <col min="11262" max="11263" width="19.5703125" customWidth="1"/>
    <col min="11264" max="11264" width="0" hidden="1" customWidth="1"/>
    <col min="11265" max="11265" width="17.7109375" bestFit="1" customWidth="1"/>
    <col min="11266" max="11266" width="11.28515625" customWidth="1"/>
    <col min="11267" max="11267" width="11.28515625" bestFit="1" customWidth="1"/>
    <col min="11517" max="11517" width="28.5703125" customWidth="1"/>
    <col min="11518" max="11519" width="19.5703125" customWidth="1"/>
    <col min="11520" max="11520" width="0" hidden="1" customWidth="1"/>
    <col min="11521" max="11521" width="17.7109375" bestFit="1" customWidth="1"/>
    <col min="11522" max="11522" width="11.28515625" customWidth="1"/>
    <col min="11523" max="11523" width="11.28515625" bestFit="1" customWidth="1"/>
    <col min="11773" max="11773" width="28.5703125" customWidth="1"/>
    <col min="11774" max="11775" width="19.5703125" customWidth="1"/>
    <col min="11776" max="11776" width="0" hidden="1" customWidth="1"/>
    <col min="11777" max="11777" width="17.7109375" bestFit="1" customWidth="1"/>
    <col min="11778" max="11778" width="11.28515625" customWidth="1"/>
    <col min="11779" max="11779" width="11.28515625" bestFit="1" customWidth="1"/>
    <col min="12029" max="12029" width="28.5703125" customWidth="1"/>
    <col min="12030" max="12031" width="19.5703125" customWidth="1"/>
    <col min="12032" max="12032" width="0" hidden="1" customWidth="1"/>
    <col min="12033" max="12033" width="17.7109375" bestFit="1" customWidth="1"/>
    <col min="12034" max="12034" width="11.28515625" customWidth="1"/>
    <col min="12035" max="12035" width="11.28515625" bestFit="1" customWidth="1"/>
    <col min="12285" max="12285" width="28.5703125" customWidth="1"/>
    <col min="12286" max="12287" width="19.5703125" customWidth="1"/>
    <col min="12288" max="12288" width="0" hidden="1" customWidth="1"/>
    <col min="12289" max="12289" width="17.7109375" bestFit="1" customWidth="1"/>
    <col min="12290" max="12290" width="11.28515625" customWidth="1"/>
    <col min="12291" max="12291" width="11.28515625" bestFit="1" customWidth="1"/>
    <col min="12541" max="12541" width="28.5703125" customWidth="1"/>
    <col min="12542" max="12543" width="19.5703125" customWidth="1"/>
    <col min="12544" max="12544" width="0" hidden="1" customWidth="1"/>
    <col min="12545" max="12545" width="17.7109375" bestFit="1" customWidth="1"/>
    <col min="12546" max="12546" width="11.28515625" customWidth="1"/>
    <col min="12547" max="12547" width="11.28515625" bestFit="1" customWidth="1"/>
    <col min="12797" max="12797" width="28.5703125" customWidth="1"/>
    <col min="12798" max="12799" width="19.5703125" customWidth="1"/>
    <col min="12800" max="12800" width="0" hidden="1" customWidth="1"/>
    <col min="12801" max="12801" width="17.7109375" bestFit="1" customWidth="1"/>
    <col min="12802" max="12802" width="11.28515625" customWidth="1"/>
    <col min="12803" max="12803" width="11.28515625" bestFit="1" customWidth="1"/>
    <col min="13053" max="13053" width="28.5703125" customWidth="1"/>
    <col min="13054" max="13055" width="19.5703125" customWidth="1"/>
    <col min="13056" max="13056" width="0" hidden="1" customWidth="1"/>
    <col min="13057" max="13057" width="17.7109375" bestFit="1" customWidth="1"/>
    <col min="13058" max="13058" width="11.28515625" customWidth="1"/>
    <col min="13059" max="13059" width="11.28515625" bestFit="1" customWidth="1"/>
    <col min="13309" max="13309" width="28.5703125" customWidth="1"/>
    <col min="13310" max="13311" width="19.5703125" customWidth="1"/>
    <col min="13312" max="13312" width="0" hidden="1" customWidth="1"/>
    <col min="13313" max="13313" width="17.7109375" bestFit="1" customWidth="1"/>
    <col min="13314" max="13314" width="11.28515625" customWidth="1"/>
    <col min="13315" max="13315" width="11.28515625" bestFit="1" customWidth="1"/>
    <col min="13565" max="13565" width="28.5703125" customWidth="1"/>
    <col min="13566" max="13567" width="19.5703125" customWidth="1"/>
    <col min="13568" max="13568" width="0" hidden="1" customWidth="1"/>
    <col min="13569" max="13569" width="17.7109375" bestFit="1" customWidth="1"/>
    <col min="13570" max="13570" width="11.28515625" customWidth="1"/>
    <col min="13571" max="13571" width="11.28515625" bestFit="1" customWidth="1"/>
    <col min="13821" max="13821" width="28.5703125" customWidth="1"/>
    <col min="13822" max="13823" width="19.5703125" customWidth="1"/>
    <col min="13824" max="13824" width="0" hidden="1" customWidth="1"/>
    <col min="13825" max="13825" width="17.7109375" bestFit="1" customWidth="1"/>
    <col min="13826" max="13826" width="11.28515625" customWidth="1"/>
    <col min="13827" max="13827" width="11.28515625" bestFit="1" customWidth="1"/>
    <col min="14077" max="14077" width="28.5703125" customWidth="1"/>
    <col min="14078" max="14079" width="19.5703125" customWidth="1"/>
    <col min="14080" max="14080" width="0" hidden="1" customWidth="1"/>
    <col min="14081" max="14081" width="17.7109375" bestFit="1" customWidth="1"/>
    <col min="14082" max="14082" width="11.28515625" customWidth="1"/>
    <col min="14083" max="14083" width="11.28515625" bestFit="1" customWidth="1"/>
    <col min="14333" max="14333" width="28.5703125" customWidth="1"/>
    <col min="14334" max="14335" width="19.5703125" customWidth="1"/>
    <col min="14336" max="14336" width="0" hidden="1" customWidth="1"/>
    <col min="14337" max="14337" width="17.7109375" bestFit="1" customWidth="1"/>
    <col min="14338" max="14338" width="11.28515625" customWidth="1"/>
    <col min="14339" max="14339" width="11.28515625" bestFit="1" customWidth="1"/>
    <col min="14589" max="14589" width="28.5703125" customWidth="1"/>
    <col min="14590" max="14591" width="19.5703125" customWidth="1"/>
    <col min="14592" max="14592" width="0" hidden="1" customWidth="1"/>
    <col min="14593" max="14593" width="17.7109375" bestFit="1" customWidth="1"/>
    <col min="14594" max="14594" width="11.28515625" customWidth="1"/>
    <col min="14595" max="14595" width="11.28515625" bestFit="1" customWidth="1"/>
    <col min="14845" max="14845" width="28.5703125" customWidth="1"/>
    <col min="14846" max="14847" width="19.5703125" customWidth="1"/>
    <col min="14848" max="14848" width="0" hidden="1" customWidth="1"/>
    <col min="14849" max="14849" width="17.7109375" bestFit="1" customWidth="1"/>
    <col min="14850" max="14850" width="11.28515625" customWidth="1"/>
    <col min="14851" max="14851" width="11.28515625" bestFit="1" customWidth="1"/>
    <col min="15101" max="15101" width="28.5703125" customWidth="1"/>
    <col min="15102" max="15103" width="19.5703125" customWidth="1"/>
    <col min="15104" max="15104" width="0" hidden="1" customWidth="1"/>
    <col min="15105" max="15105" width="17.7109375" bestFit="1" customWidth="1"/>
    <col min="15106" max="15106" width="11.28515625" customWidth="1"/>
    <col min="15107" max="15107" width="11.28515625" bestFit="1" customWidth="1"/>
    <col min="15357" max="15357" width="28.5703125" customWidth="1"/>
    <col min="15358" max="15359" width="19.5703125" customWidth="1"/>
    <col min="15360" max="15360" width="0" hidden="1" customWidth="1"/>
    <col min="15361" max="15361" width="17.7109375" bestFit="1" customWidth="1"/>
    <col min="15362" max="15362" width="11.28515625" customWidth="1"/>
    <col min="15363" max="15363" width="11.28515625" bestFit="1" customWidth="1"/>
    <col min="15613" max="15613" width="28.5703125" customWidth="1"/>
    <col min="15614" max="15615" width="19.5703125" customWidth="1"/>
    <col min="15616" max="15616" width="0" hidden="1" customWidth="1"/>
    <col min="15617" max="15617" width="17.7109375" bestFit="1" customWidth="1"/>
    <col min="15618" max="15618" width="11.28515625" customWidth="1"/>
    <col min="15619" max="15619" width="11.28515625" bestFit="1" customWidth="1"/>
    <col min="15869" max="15869" width="28.5703125" customWidth="1"/>
    <col min="15870" max="15871" width="19.5703125" customWidth="1"/>
    <col min="15872" max="15872" width="0" hidden="1" customWidth="1"/>
    <col min="15873" max="15873" width="17.7109375" bestFit="1" customWidth="1"/>
    <col min="15874" max="15874" width="11.28515625" customWidth="1"/>
    <col min="15875" max="15875" width="11.28515625" bestFit="1" customWidth="1"/>
    <col min="16125" max="16125" width="28.5703125" customWidth="1"/>
    <col min="16126" max="16127" width="19.5703125" customWidth="1"/>
    <col min="16128" max="16128" width="0" hidden="1" customWidth="1"/>
    <col min="16129" max="16129" width="17.7109375" bestFit="1" customWidth="1"/>
    <col min="16130" max="16130" width="11.28515625" customWidth="1"/>
    <col min="16131" max="16131" width="11.28515625" bestFit="1" customWidth="1"/>
  </cols>
  <sheetData>
    <row r="1" spans="1:5" ht="23.25" x14ac:dyDescent="0.35">
      <c r="A1" s="1" t="s">
        <v>0</v>
      </c>
      <c r="B1" s="1"/>
      <c r="C1" s="1"/>
      <c r="D1" s="1"/>
    </row>
    <row r="2" spans="1:5" ht="20.25" x14ac:dyDescent="0.3">
      <c r="A2" s="40" t="s">
        <v>1</v>
      </c>
      <c r="B2" s="41"/>
      <c r="C2" s="41"/>
      <c r="D2" s="41"/>
    </row>
    <row r="3" spans="1:5" s="4" customFormat="1" ht="30.75" thickBot="1" x14ac:dyDescent="0.3">
      <c r="A3" s="2" t="s">
        <v>2</v>
      </c>
      <c r="B3" s="2" t="s">
        <v>3</v>
      </c>
      <c r="C3" s="2"/>
      <c r="D3" s="2" t="s">
        <v>4</v>
      </c>
      <c r="E3" s="3" t="s">
        <v>1</v>
      </c>
    </row>
    <row r="4" spans="1:5" s="7" customFormat="1" x14ac:dyDescent="0.25">
      <c r="A4" s="5"/>
      <c r="B4" s="6" t="s">
        <v>5</v>
      </c>
      <c r="C4" s="5"/>
      <c r="D4" s="5"/>
      <c r="E4" s="5"/>
    </row>
    <row r="5" spans="1:5" x14ac:dyDescent="0.25">
      <c r="A5" t="s">
        <v>6</v>
      </c>
      <c r="B5" t="s">
        <v>7</v>
      </c>
      <c r="C5" s="8"/>
      <c r="D5" s="9" t="e">
        <f>(#REF!-C5)/C5</f>
        <v>#REF!</v>
      </c>
      <c r="E5" s="10"/>
    </row>
    <row r="6" spans="1:5" x14ac:dyDescent="0.25">
      <c r="A6" t="s">
        <v>8</v>
      </c>
      <c r="B6" t="s">
        <v>9</v>
      </c>
      <c r="C6" s="8"/>
      <c r="D6" s="9" t="e">
        <f>(#REF!-C6)/C6</f>
        <v>#REF!</v>
      </c>
      <c r="E6" s="11">
        <v>2000</v>
      </c>
    </row>
    <row r="7" spans="1:5" x14ac:dyDescent="0.25">
      <c r="A7" t="s">
        <v>10</v>
      </c>
      <c r="B7" t="s">
        <v>11</v>
      </c>
      <c r="C7" s="8"/>
      <c r="D7" s="9" t="e">
        <f>(#REF!-C7)/C7</f>
        <v>#REF!</v>
      </c>
      <c r="E7" s="12">
        <v>2000</v>
      </c>
    </row>
    <row r="8" spans="1:5" s="7" customFormat="1" x14ac:dyDescent="0.25">
      <c r="A8" s="13"/>
      <c r="B8" s="14" t="s">
        <v>12</v>
      </c>
      <c r="C8" s="15"/>
      <c r="D8" s="15" t="e">
        <f t="shared" ref="D8" si="0">SUM(D5:D7)</f>
        <v>#REF!</v>
      </c>
      <c r="E8" s="16">
        <f>SUM(E5:E7)</f>
        <v>4000</v>
      </c>
    </row>
    <row r="9" spans="1:5" x14ac:dyDescent="0.25">
      <c r="C9" s="8"/>
      <c r="E9" s="12"/>
    </row>
    <row r="10" spans="1:5" s="7" customFormat="1" x14ac:dyDescent="0.25">
      <c r="A10" s="5"/>
      <c r="B10" s="6" t="s">
        <v>13</v>
      </c>
      <c r="C10" s="17"/>
      <c r="D10" s="5"/>
      <c r="E10" s="18"/>
    </row>
    <row r="11" spans="1:5" x14ac:dyDescent="0.25">
      <c r="A11" t="s">
        <v>86</v>
      </c>
      <c r="B11" t="s">
        <v>85</v>
      </c>
      <c r="C11" s="8"/>
      <c r="D11" s="19">
        <v>73993.5</v>
      </c>
      <c r="E11" s="11">
        <v>156335</v>
      </c>
    </row>
    <row r="12" spans="1:5" x14ac:dyDescent="0.25">
      <c r="A12" t="s">
        <v>14</v>
      </c>
      <c r="B12" s="20" t="s">
        <v>15</v>
      </c>
      <c r="C12" s="8"/>
      <c r="D12" s="8">
        <v>9000</v>
      </c>
      <c r="E12" s="11">
        <v>15000</v>
      </c>
    </row>
    <row r="13" spans="1:5" x14ac:dyDescent="0.25">
      <c r="A13" t="s">
        <v>16</v>
      </c>
      <c r="B13" s="20" t="s">
        <v>17</v>
      </c>
      <c r="C13" s="8"/>
      <c r="D13" s="19">
        <v>25000</v>
      </c>
      <c r="E13" s="11">
        <v>60000</v>
      </c>
    </row>
    <row r="14" spans="1:5" x14ac:dyDescent="0.25">
      <c r="A14" t="s">
        <v>18</v>
      </c>
      <c r="B14" s="20" t="s">
        <v>19</v>
      </c>
      <c r="C14" s="8"/>
      <c r="D14" s="8">
        <v>2700</v>
      </c>
      <c r="E14" s="21">
        <v>2700</v>
      </c>
    </row>
    <row r="15" spans="1:5" x14ac:dyDescent="0.25">
      <c r="A15" t="s">
        <v>20</v>
      </c>
      <c r="B15" s="20" t="s">
        <v>21</v>
      </c>
      <c r="C15" s="8"/>
      <c r="D15" s="8">
        <v>2500</v>
      </c>
      <c r="E15" s="12">
        <v>3550</v>
      </c>
    </row>
    <row r="16" spans="1:5" s="7" customFormat="1" x14ac:dyDescent="0.25">
      <c r="A16" s="13"/>
      <c r="B16" s="14" t="s">
        <v>12</v>
      </c>
      <c r="C16" s="15"/>
      <c r="D16" s="15">
        <f>SUM(D11:D15)</f>
        <v>113193.5</v>
      </c>
      <c r="E16" s="16">
        <f>SUM(E11:E15)</f>
        <v>237585</v>
      </c>
    </row>
    <row r="17" spans="1:5" x14ac:dyDescent="0.25">
      <c r="C17" s="8"/>
      <c r="E17" s="12"/>
    </row>
    <row r="18" spans="1:5" s="7" customFormat="1" x14ac:dyDescent="0.25">
      <c r="A18" s="5"/>
      <c r="B18" s="6" t="s">
        <v>22</v>
      </c>
      <c r="C18" s="17"/>
      <c r="D18" s="5"/>
      <c r="E18" s="18"/>
    </row>
    <row r="19" spans="1:5" x14ac:dyDescent="0.25">
      <c r="A19" t="s">
        <v>23</v>
      </c>
      <c r="B19" t="s">
        <v>24</v>
      </c>
      <c r="C19" s="8"/>
      <c r="D19" s="9" t="e">
        <f>(#REF!-C19)/C19</f>
        <v>#REF!</v>
      </c>
      <c r="E19" s="12">
        <v>5100</v>
      </c>
    </row>
    <row r="20" spans="1:5" x14ac:dyDescent="0.25">
      <c r="A20" t="s">
        <v>25</v>
      </c>
      <c r="B20" t="s">
        <v>26</v>
      </c>
      <c r="C20" s="8"/>
      <c r="D20" s="9" t="e">
        <f>(#REF!-C20)/C20</f>
        <v>#REF!</v>
      </c>
      <c r="E20" s="11">
        <v>2000</v>
      </c>
    </row>
    <row r="21" spans="1:5" x14ac:dyDescent="0.25">
      <c r="A21" t="s">
        <v>27</v>
      </c>
      <c r="B21" t="s">
        <v>28</v>
      </c>
      <c r="C21" s="8"/>
      <c r="D21" s="9" t="e">
        <f>(#REF!-C21)/C21</f>
        <v>#REF!</v>
      </c>
      <c r="E21" s="12">
        <v>250</v>
      </c>
    </row>
    <row r="22" spans="1:5" s="7" customFormat="1" x14ac:dyDescent="0.25">
      <c r="A22" s="13"/>
      <c r="B22" s="14" t="s">
        <v>12</v>
      </c>
      <c r="C22" s="15"/>
      <c r="D22" s="15" t="e">
        <f t="shared" ref="D22" si="1">SUM(D19:D21)</f>
        <v>#REF!</v>
      </c>
      <c r="E22" s="16">
        <f>SUM(E19:E21)</f>
        <v>7350</v>
      </c>
    </row>
    <row r="23" spans="1:5" x14ac:dyDescent="0.25">
      <c r="C23" s="8"/>
      <c r="E23" s="12"/>
    </row>
    <row r="24" spans="1:5" s="7" customFormat="1" x14ac:dyDescent="0.25">
      <c r="A24" s="5"/>
      <c r="B24" s="6" t="s">
        <v>29</v>
      </c>
      <c r="C24" s="17"/>
      <c r="D24" s="5"/>
      <c r="E24" s="18"/>
    </row>
    <row r="25" spans="1:5" x14ac:dyDescent="0.25">
      <c r="A25" t="s">
        <v>30</v>
      </c>
      <c r="B25" t="s">
        <v>31</v>
      </c>
      <c r="C25" s="8"/>
      <c r="D25" s="9" t="e">
        <f>(#REF!-C25)/C25</f>
        <v>#REF!</v>
      </c>
      <c r="E25" s="11">
        <v>2850</v>
      </c>
    </row>
    <row r="26" spans="1:5" x14ac:dyDescent="0.25">
      <c r="A26" t="s">
        <v>32</v>
      </c>
      <c r="B26" t="s">
        <v>33</v>
      </c>
      <c r="C26" s="8"/>
      <c r="D26" s="8">
        <v>500</v>
      </c>
      <c r="E26" s="11">
        <v>500</v>
      </c>
    </row>
    <row r="27" spans="1:5" s="7" customFormat="1" x14ac:dyDescent="0.25">
      <c r="A27" s="13"/>
      <c r="B27" s="14" t="s">
        <v>12</v>
      </c>
      <c r="C27" s="15"/>
      <c r="D27" s="15" t="e">
        <f t="shared" ref="D27" si="2">SUM(D25:D26)</f>
        <v>#REF!</v>
      </c>
      <c r="E27" s="16">
        <f>SUM(E25:E26)</f>
        <v>3350</v>
      </c>
    </row>
    <row r="28" spans="1:5" x14ac:dyDescent="0.25">
      <c r="C28" s="8"/>
      <c r="E28" s="12"/>
    </row>
    <row r="29" spans="1:5" s="7" customFormat="1" x14ac:dyDescent="0.25">
      <c r="A29" s="5"/>
      <c r="B29" s="6" t="s">
        <v>34</v>
      </c>
      <c r="C29" s="17"/>
      <c r="D29" s="5"/>
      <c r="E29" s="18"/>
    </row>
    <row r="30" spans="1:5" x14ac:dyDescent="0.25">
      <c r="A30" t="s">
        <v>35</v>
      </c>
      <c r="B30" t="s">
        <v>36</v>
      </c>
      <c r="C30" s="8"/>
      <c r="D30" s="9" t="e">
        <f>(#REF!-C30)/C30</f>
        <v>#REF!</v>
      </c>
      <c r="E30" s="22">
        <v>32000</v>
      </c>
    </row>
    <row r="31" spans="1:5" x14ac:dyDescent="0.25">
      <c r="A31" s="23" t="s">
        <v>37</v>
      </c>
      <c r="B31" s="23" t="s">
        <v>38</v>
      </c>
      <c r="C31" s="24"/>
      <c r="D31" s="25">
        <v>4000</v>
      </c>
      <c r="E31" s="11">
        <v>5000</v>
      </c>
    </row>
    <row r="32" spans="1:5" x14ac:dyDescent="0.25">
      <c r="A32" t="s">
        <v>39</v>
      </c>
      <c r="B32" t="s">
        <v>40</v>
      </c>
      <c r="C32" s="8"/>
      <c r="D32" s="9" t="e">
        <f>(#REF!-C32)/C32</f>
        <v>#REF!</v>
      </c>
      <c r="E32" s="26">
        <v>5100</v>
      </c>
    </row>
    <row r="33" spans="1:5" x14ac:dyDescent="0.25">
      <c r="A33" t="s">
        <v>41</v>
      </c>
      <c r="B33" t="s">
        <v>42</v>
      </c>
      <c r="C33" s="8"/>
      <c r="D33" s="9" t="e">
        <f>(#REF!-C33)/C33</f>
        <v>#REF!</v>
      </c>
      <c r="E33" s="11">
        <v>12000</v>
      </c>
    </row>
    <row r="34" spans="1:5" x14ac:dyDescent="0.25">
      <c r="A34" t="s">
        <v>43</v>
      </c>
      <c r="B34" t="s">
        <v>44</v>
      </c>
      <c r="C34" s="8"/>
      <c r="D34" s="9" t="e">
        <f>(#REF!-C34)/C34</f>
        <v>#REF!</v>
      </c>
      <c r="E34" s="11">
        <v>60000</v>
      </c>
    </row>
    <row r="35" spans="1:5" x14ac:dyDescent="0.25">
      <c r="A35" t="s">
        <v>45</v>
      </c>
      <c r="B35" t="s">
        <v>46</v>
      </c>
      <c r="C35" s="8"/>
      <c r="D35" s="9"/>
      <c r="E35" s="11">
        <v>4000</v>
      </c>
    </row>
    <row r="36" spans="1:5" x14ac:dyDescent="0.25">
      <c r="A36" t="s">
        <v>20</v>
      </c>
      <c r="B36" t="s">
        <v>47</v>
      </c>
      <c r="C36" s="8"/>
      <c r="D36" s="9"/>
      <c r="E36" s="11">
        <v>5500</v>
      </c>
    </row>
    <row r="37" spans="1:5" s="7" customFormat="1" x14ac:dyDescent="0.25">
      <c r="A37" s="14"/>
      <c r="B37" s="14" t="s">
        <v>12</v>
      </c>
      <c r="C37" s="15"/>
      <c r="D37" s="15" t="e">
        <f>SUM(D30:D34)</f>
        <v>#REF!</v>
      </c>
      <c r="E37" s="16">
        <f>SUM(E30:E36)</f>
        <v>123600</v>
      </c>
    </row>
    <row r="38" spans="1:5" x14ac:dyDescent="0.25">
      <c r="C38" s="8"/>
      <c r="E38" s="12"/>
    </row>
    <row r="39" spans="1:5" s="7" customFormat="1" x14ac:dyDescent="0.25">
      <c r="A39" s="5"/>
      <c r="B39" s="6" t="s">
        <v>48</v>
      </c>
      <c r="C39" s="17"/>
      <c r="D39" s="5"/>
      <c r="E39" s="18"/>
    </row>
    <row r="40" spans="1:5" x14ac:dyDescent="0.25">
      <c r="A40" t="s">
        <v>49</v>
      </c>
      <c r="B40" t="s">
        <v>50</v>
      </c>
      <c r="C40" s="8"/>
      <c r="D40" s="9" t="e">
        <f>(#REF!-C40)/C40</f>
        <v>#REF!</v>
      </c>
      <c r="E40" s="11">
        <v>1000</v>
      </c>
    </row>
    <row r="41" spans="1:5" x14ac:dyDescent="0.25">
      <c r="A41" t="s">
        <v>51</v>
      </c>
      <c r="B41" t="s">
        <v>52</v>
      </c>
      <c r="C41" s="8"/>
      <c r="D41" s="8">
        <v>3500</v>
      </c>
      <c r="E41" s="11">
        <v>4000</v>
      </c>
    </row>
    <row r="42" spans="1:5" x14ac:dyDescent="0.25">
      <c r="A42" t="s">
        <v>53</v>
      </c>
      <c r="B42" t="s">
        <v>54</v>
      </c>
      <c r="C42" s="8"/>
      <c r="D42" s="8">
        <v>1000</v>
      </c>
      <c r="E42" s="11">
        <v>1000</v>
      </c>
    </row>
    <row r="43" spans="1:5" x14ac:dyDescent="0.25">
      <c r="A43" t="s">
        <v>55</v>
      </c>
      <c r="B43" t="s">
        <v>56</v>
      </c>
      <c r="C43" s="8"/>
      <c r="D43" s="8">
        <v>4000</v>
      </c>
      <c r="E43" s="11">
        <v>3000</v>
      </c>
    </row>
    <row r="44" spans="1:5" s="7" customFormat="1" x14ac:dyDescent="0.25">
      <c r="A44" s="27"/>
      <c r="B44" s="27" t="s">
        <v>12</v>
      </c>
      <c r="C44" s="28"/>
      <c r="D44" s="28" t="e">
        <f t="shared" ref="D44" si="3">SUM(D40:D43)</f>
        <v>#REF!</v>
      </c>
      <c r="E44" s="29">
        <f>SUM(E40:E43)</f>
        <v>9000</v>
      </c>
    </row>
    <row r="45" spans="1:5" x14ac:dyDescent="0.25">
      <c r="C45" s="8"/>
      <c r="E45" s="12"/>
    </row>
    <row r="46" spans="1:5" s="7" customFormat="1" x14ac:dyDescent="0.25">
      <c r="A46" s="5"/>
      <c r="B46" s="6" t="s">
        <v>57</v>
      </c>
      <c r="C46" s="17"/>
      <c r="D46" s="5"/>
      <c r="E46" s="18"/>
    </row>
    <row r="47" spans="1:5" x14ac:dyDescent="0.25">
      <c r="A47" t="s">
        <v>58</v>
      </c>
      <c r="B47" t="s">
        <v>59</v>
      </c>
      <c r="C47" s="8"/>
      <c r="D47" s="9" t="e">
        <f>(#REF!-C47)/C47</f>
        <v>#REF!</v>
      </c>
      <c r="E47" s="11">
        <v>4000</v>
      </c>
    </row>
    <row r="48" spans="1:5" x14ac:dyDescent="0.25">
      <c r="A48" t="s">
        <v>60</v>
      </c>
      <c r="B48" t="s">
        <v>61</v>
      </c>
      <c r="C48" s="8"/>
      <c r="D48" s="9" t="e">
        <f>(#REF!-C48)/C48</f>
        <v>#REF!</v>
      </c>
      <c r="E48" s="11">
        <v>800</v>
      </c>
    </row>
    <row r="49" spans="1:5" x14ac:dyDescent="0.25">
      <c r="A49" s="7" t="s">
        <v>62</v>
      </c>
      <c r="B49" s="7" t="s">
        <v>63</v>
      </c>
      <c r="C49" s="30"/>
      <c r="D49" s="31" t="e">
        <f>(#REF!-C49)/C49</f>
        <v>#REF!</v>
      </c>
      <c r="E49" s="11">
        <v>1000</v>
      </c>
    </row>
    <row r="50" spans="1:5" x14ac:dyDescent="0.25">
      <c r="A50" t="s">
        <v>64</v>
      </c>
      <c r="B50" t="s">
        <v>65</v>
      </c>
      <c r="C50" s="8"/>
      <c r="D50" s="9" t="e">
        <f>(#REF!-C50)/C50</f>
        <v>#REF!</v>
      </c>
      <c r="E50" s="12">
        <v>250</v>
      </c>
    </row>
    <row r="51" spans="1:5" x14ac:dyDescent="0.25">
      <c r="A51" t="s">
        <v>66</v>
      </c>
      <c r="B51" t="s">
        <v>67</v>
      </c>
      <c r="C51" s="8"/>
      <c r="D51" s="9" t="e">
        <f>(#REF!-C51)/C51</f>
        <v>#REF!</v>
      </c>
      <c r="E51" s="12">
        <v>5000</v>
      </c>
    </row>
    <row r="52" spans="1:5" x14ac:dyDescent="0.25">
      <c r="A52" t="s">
        <v>68</v>
      </c>
      <c r="B52" t="s">
        <v>69</v>
      </c>
      <c r="C52" s="8"/>
      <c r="D52" s="9" t="e">
        <f>(#REF!-C52)/C52</f>
        <v>#REF!</v>
      </c>
      <c r="E52" s="11">
        <v>1500</v>
      </c>
    </row>
    <row r="53" spans="1:5" x14ac:dyDescent="0.25">
      <c r="A53" t="s">
        <v>70</v>
      </c>
      <c r="B53" t="s">
        <v>71</v>
      </c>
      <c r="C53" s="8"/>
      <c r="D53" s="9" t="e">
        <f>(#REF!-C53)/C53</f>
        <v>#REF!</v>
      </c>
      <c r="E53" s="11">
        <v>14000</v>
      </c>
    </row>
    <row r="54" spans="1:5" x14ac:dyDescent="0.25">
      <c r="A54" t="s">
        <v>72</v>
      </c>
      <c r="B54" t="s">
        <v>73</v>
      </c>
      <c r="C54" s="8"/>
      <c r="D54" s="9" t="e">
        <f>(#REF!-C54)/C54</f>
        <v>#REF!</v>
      </c>
      <c r="E54" s="12">
        <v>600</v>
      </c>
    </row>
    <row r="55" spans="1:5" x14ac:dyDescent="0.25">
      <c r="A55" s="7" t="s">
        <v>74</v>
      </c>
      <c r="B55" s="7" t="s">
        <v>75</v>
      </c>
      <c r="C55" s="30"/>
      <c r="D55" s="31"/>
      <c r="E55" s="11">
        <v>1000</v>
      </c>
    </row>
    <row r="56" spans="1:5" s="7" customFormat="1" x14ac:dyDescent="0.25">
      <c r="A56" s="14"/>
      <c r="B56" s="14" t="s">
        <v>12</v>
      </c>
      <c r="C56" s="15"/>
      <c r="D56" s="15" t="e">
        <f>SUM(D47:D55)</f>
        <v>#REF!</v>
      </c>
      <c r="E56" s="16">
        <f>SUM(E47:E55)</f>
        <v>28150</v>
      </c>
    </row>
    <row r="57" spans="1:5" x14ac:dyDescent="0.25">
      <c r="C57" s="8"/>
      <c r="E57" s="12"/>
    </row>
    <row r="58" spans="1:5" s="7" customFormat="1" x14ac:dyDescent="0.25">
      <c r="A58" s="13"/>
      <c r="B58" s="14" t="s">
        <v>76</v>
      </c>
      <c r="C58" s="32"/>
      <c r="D58" s="32" t="e">
        <f>SUM(D56,D44,D37,D27,D22,D16)</f>
        <v>#REF!</v>
      </c>
      <c r="E58" s="16">
        <f>SUM(E56,E44,E37,E27,E22,E16)</f>
        <v>409035</v>
      </c>
    </row>
    <row r="59" spans="1:5" x14ac:dyDescent="0.25">
      <c r="C59" s="8"/>
      <c r="E59" s="12"/>
    </row>
    <row r="60" spans="1:5" s="7" customFormat="1" x14ac:dyDescent="0.25">
      <c r="A60" s="5"/>
      <c r="B60" s="6" t="s">
        <v>77</v>
      </c>
      <c r="C60" s="17"/>
      <c r="D60" s="5"/>
      <c r="E60" s="11"/>
    </row>
    <row r="61" spans="1:5" x14ac:dyDescent="0.25">
      <c r="A61" t="s">
        <v>78</v>
      </c>
      <c r="B61" s="20" t="s">
        <v>79</v>
      </c>
      <c r="C61" s="8"/>
      <c r="D61" s="9" t="e">
        <f>(#REF!-C61)/C61</f>
        <v>#REF!</v>
      </c>
      <c r="E61" s="12"/>
    </row>
    <row r="62" spans="1:5" x14ac:dyDescent="0.25">
      <c r="B62" s="20" t="s">
        <v>80</v>
      </c>
      <c r="C62" s="8"/>
      <c r="D62" s="9"/>
      <c r="E62" s="12"/>
    </row>
    <row r="63" spans="1:5" x14ac:dyDescent="0.25">
      <c r="B63" s="20"/>
      <c r="C63" s="8"/>
      <c r="D63" s="9"/>
      <c r="E63" s="12"/>
    </row>
    <row r="64" spans="1:5" s="7" customFormat="1" x14ac:dyDescent="0.25">
      <c r="A64" s="5"/>
      <c r="B64" s="6" t="s">
        <v>81</v>
      </c>
      <c r="C64" s="33"/>
      <c r="D64" s="33">
        <v>100000</v>
      </c>
      <c r="E64" s="11"/>
    </row>
    <row r="65" spans="1:5" s="7" customFormat="1" x14ac:dyDescent="0.25">
      <c r="B65" s="34"/>
      <c r="C65" s="35"/>
      <c r="D65" s="35"/>
      <c r="E65" s="11"/>
    </row>
    <row r="66" spans="1:5" x14ac:dyDescent="0.25">
      <c r="A66" s="13"/>
      <c r="B66" s="14" t="s">
        <v>82</v>
      </c>
      <c r="C66" s="36"/>
      <c r="D66" s="36" t="e">
        <f t="shared" ref="D66:E66" si="4">SUM(D58+D64)</f>
        <v>#REF!</v>
      </c>
      <c r="E66" s="36">
        <f t="shared" si="4"/>
        <v>409035</v>
      </c>
    </row>
    <row r="67" spans="1:5" x14ac:dyDescent="0.25">
      <c r="B67" s="37" t="s">
        <v>83</v>
      </c>
      <c r="C67" s="8"/>
      <c r="E67" s="12"/>
    </row>
    <row r="68" spans="1:5" s="7" customFormat="1" x14ac:dyDescent="0.25">
      <c r="A68" s="5"/>
      <c r="B68" s="6" t="s">
        <v>84</v>
      </c>
      <c r="C68" s="38"/>
      <c r="D68" s="38" t="e">
        <f>D8-D66</f>
        <v>#REF!</v>
      </c>
      <c r="E68" s="39">
        <f>E8-E66</f>
        <v>-405035</v>
      </c>
    </row>
  </sheetData>
  <mergeCells count="1">
    <mergeCell ref="A2:D2"/>
  </mergeCells>
  <pageMargins left="0.25" right="0.25" top="0.25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Pyle</dc:creator>
  <cp:lastModifiedBy>Wendi Pyle</cp:lastModifiedBy>
  <dcterms:created xsi:type="dcterms:W3CDTF">2023-08-14T15:32:13Z</dcterms:created>
  <dcterms:modified xsi:type="dcterms:W3CDTF">2023-09-18T13:21:41Z</dcterms:modified>
</cp:coreProperties>
</file>